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NOR_01_14_008!$4:$9</definedName>
  </definedNames>
  <calcPr calcId="145621"/>
</workbook>
</file>

<file path=xl/calcChain.xml><?xml version="1.0" encoding="utf-8"?>
<calcChain xmlns="http://schemas.openxmlformats.org/spreadsheetml/2006/main">
  <c r="J12" i="1" l="1"/>
  <c r="J13" i="1"/>
  <c r="I15" i="1"/>
  <c r="I16" i="1"/>
  <c r="I18" i="1"/>
  <c r="I19" i="1"/>
  <c r="I21" i="1"/>
  <c r="I22" i="1"/>
  <c r="I10" i="1" l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<sst xmlns="http://schemas.openxmlformats.org/spreadsheetml/2006/main" count="449" uniqueCount="88">
  <si>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</si>
  <si>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</si>
  <si>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</si>
  <si>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</si>
  <si>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</si>
  <si>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</si>
  <si>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</si>
  <si>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</si>
  <si>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</si>
  <si>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</si>
  <si>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</si>
  <si>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</si>
  <si>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</si>
  <si>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</si>
  <si>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</si>
  <si>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</si>
  <si>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</si>
  <si>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</si>
  <si>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</si>
  <si>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</si>
  <si>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</si>
  <si>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</si>
  <si>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</si>
  <si>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</si>
  <si>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</si>
  <si>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</si>
  <si>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</si>
  <si>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</si>
  <si>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</si>
  <si>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</si>
  <si>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</si>
  <si>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</si>
  <si>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</si>
  <si>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</si>
  <si>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</si>
  <si>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</si>
  <si>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</si>
  <si>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</si>
  <si>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</si>
  <si>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</si>
  <si>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</si>
  <si>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</si>
  <si>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</si>
  <si>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</si>
  <si>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</si>
  <si>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</si>
  <si>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</si>
  <si>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</si>
  <si>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</si>
  <si>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</si>
  <si>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</si>
  <si>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</si>
  <si>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</si>
  <si>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</si>
  <si>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</si>
  <si>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</si>
  <si>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</si>
  <si>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</si>
  <si>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</si>
  <si>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</si>
  <si>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</si>
  <si>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</si>
  <si>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</si>
  <si>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</si>
  <si>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</si>
  <si>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</si>
  <si>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</si>
  <si>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</si>
  <si>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</si>
  <si>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</si>
  <si>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Marzo del 2022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</si>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</sst>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43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165" fontId="0" fillId="0" borderId="0" xfId="0" applyNumberFormat="1"/>
    <xf numFmtId="4" fontId="0" fillId="0" borderId="0" xfId="0" applyNumberFormat="1"/>
    <xf numFmtId="165" fontId="33" fillId="0" borderId="20" xfId="0" applyNumberFormat="1" applyFont="1" applyFill="1" applyBorder="1"/>
    <xf numFmtId="165" fontId="33" fillId="0" borderId="19" xfId="0" applyNumberFormat="1" applyFont="1" applyFill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1901825</xdr:colOff>
      <xdr:row>3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1263650</xdr:colOff>
      <xdr:row>3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2740025</xdr:colOff>
      <xdr:row>3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738948</xdr:colOff>
      <xdr:row>6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9"/>
  <sheetViews>
    <sheetView showGridLines="0" tabSelected="1" zoomScale="90" zoomScaleNormal="90" workbookViewId="0">
      <pane ySplit="9" topLeftCell="A10" activePane="bottomLeft" state="frozen"/>
      <selection activeCell="A2" sqref="A2"/>
      <selection pane="bottomLeft" activeCell="E26" sqref="E26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4" width="19" style="12" bestFit="1" customWidth="1"/>
    <col min="5" max="5" width="40.7109375" style="12" customWidth="1"/>
    <col min="6" max="6" width="14.7109375" style="13" customWidth="1"/>
    <col min="7" max="7" width="40.7109375" style="13" customWidth="1"/>
    <col min="8" max="8" width="14.7109375" style="13" customWidth="1"/>
    <col min="9" max="9" width="16" style="13" bestFit="1" customWidth="1"/>
    <col min="10" max="10" width="14.7109375" style="13" customWidth="1"/>
    <col min="11" max="11" width="16" customWidth="1"/>
    <col min="12" max="12" width="18.7109375" customWidth="1"/>
    <col min="13" max="13" width="15.7109375" bestFit="1" customWidth="1"/>
    <col min="14" max="14" width="15.5703125" customWidth="1"/>
    <col min="15" max="15" width="14.140625" bestFit="1" customWidth="1"/>
  </cols>
  <sheetData>
    <row r="4" spans="1:19" ht="26.25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S4" s="2"/>
    </row>
    <row r="5" spans="1:19" s="2" customFormat="1" ht="15.75" x14ac:dyDescent="0.2">
      <c r="A5" s="18" t="s">
        <v>68</v>
      </c>
      <c r="B5" s="18"/>
      <c r="C5" s="18"/>
      <c r="D5" s="18"/>
      <c r="E5" s="18"/>
      <c r="F5" s="18"/>
      <c r="G5" s="18"/>
      <c r="H5" s="18"/>
      <c r="I5" s="18"/>
      <c r="J5" s="18"/>
      <c r="K5" s="15"/>
      <c r="L5" s="15"/>
    </row>
    <row r="6" spans="1:19" s="2" customFormat="1" ht="14.25" x14ac:dyDescent="0.2">
      <c r="A6" s="19" t="s">
        <v>70</v>
      </c>
      <c r="B6" s="19"/>
      <c r="C6" s="19"/>
      <c r="D6" s="19"/>
      <c r="E6" s="19"/>
      <c r="F6" s="19"/>
      <c r="G6" s="19"/>
      <c r="H6" s="19"/>
      <c r="I6" s="19"/>
      <c r="J6" s="19"/>
      <c r="K6" s="16"/>
      <c r="L6" s="16"/>
    </row>
    <row r="7" spans="1:19" s="2" customFormat="1" ht="15" thickBo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16"/>
      <c r="L7" s="16"/>
    </row>
    <row r="8" spans="1:19" ht="13.5" thickBot="1" x14ac:dyDescent="0.25">
      <c r="A8" s="40" t="s">
        <v>59</v>
      </c>
      <c r="B8" s="40" t="s">
        <v>60</v>
      </c>
      <c r="C8" s="40" t="s">
        <v>61</v>
      </c>
      <c r="D8" s="40" t="s">
        <v>62</v>
      </c>
      <c r="E8" s="42" t="s">
        <v>63</v>
      </c>
      <c r="F8" s="37" t="s">
        <v>66</v>
      </c>
      <c r="G8" s="37" t="s">
        <v>2</v>
      </c>
      <c r="H8" s="37" t="s">
        <v>65</v>
      </c>
      <c r="I8" s="39" t="s">
        <v>64</v>
      </c>
      <c r="J8" s="39"/>
    </row>
    <row r="9" spans="1:19" ht="26.25" customHeight="1" thickBot="1" x14ac:dyDescent="0.25">
      <c r="A9" s="41"/>
      <c r="B9" s="41"/>
      <c r="C9" s="41"/>
      <c r="D9" s="41"/>
      <c r="E9" s="41"/>
      <c r="F9" s="38"/>
      <c r="G9" s="38"/>
      <c r="H9" s="38"/>
      <c r="I9" s="14" t="s">
        <v>69</v>
      </c>
      <c r="J9" s="14" t="s">
        <v>67</v>
      </c>
    </row>
    <row r="10" spans="1:19" x14ac:dyDescent="0.2">
      <c r="A10" s="11" t="s">
        <v>71</v>
      </c>
      <c r="B10" s="11" t="s">
        <v>72</v>
      </c>
      <c r="C10" s="11" t="s">
        <v>72</v>
      </c>
      <c r="D10" s="12" t="s">
        <v>71</v>
      </c>
      <c r="E10" s="12" t="s">
        <v>73</v>
      </c>
      <c r="F10" s="13">
        <v>0</v>
      </c>
      <c r="G10" s="13" t="s">
        <v>74</v>
      </c>
      <c r="H10" s="13" t="s">
        <v>75</v>
      </c>
      <c r="I10" s="13">
        <f>+I15+I16+I18+I19</f>
        <v>8817055.5700000003</v>
      </c>
      <c r="J10" s="13" t="s">
        <v>82</v>
      </c>
    </row>
    <row r="11" spans="1:19" x14ac:dyDescent="0.2">
      <c r="A11" s="35" t="s">
        <v>83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9" x14ac:dyDescent="0.2">
      <c r="A12" s="24" t="s">
        <v>76</v>
      </c>
      <c r="B12" s="24" t="s">
        <v>77</v>
      </c>
      <c r="C12" s="24" t="s">
        <v>78</v>
      </c>
      <c r="D12" s="25" t="s">
        <v>79</v>
      </c>
      <c r="E12" s="25" t="s">
        <v>80</v>
      </c>
      <c r="F12" s="26">
        <v>309225595.82999998</v>
      </c>
      <c r="G12" s="26" t="s">
        <v>74</v>
      </c>
      <c r="H12" s="26">
        <v>309225595.82999998</v>
      </c>
      <c r="I12" s="33">
        <v>10673343.16</v>
      </c>
      <c r="J12" s="26">
        <f>I12/H12 * 100</f>
        <v>3.4516363793726126</v>
      </c>
      <c r="K12" s="31"/>
      <c r="M12" s="32"/>
    </row>
    <row r="13" spans="1:19" x14ac:dyDescent="0.2">
      <c r="A13" s="27" t="s">
        <v>76</v>
      </c>
      <c r="B13" s="27" t="s">
        <v>77</v>
      </c>
      <c r="C13" s="27" t="s">
        <v>81</v>
      </c>
      <c r="D13" s="28" t="s">
        <v>79</v>
      </c>
      <c r="E13" s="28" t="s">
        <v>80</v>
      </c>
      <c r="F13" s="29">
        <v>100000000</v>
      </c>
      <c r="G13" s="29" t="s">
        <v>74</v>
      </c>
      <c r="H13" s="29">
        <v>100000000</v>
      </c>
      <c r="I13" s="34">
        <v>1286731.3199999998</v>
      </c>
      <c r="J13" s="29">
        <f>I13/H13 * 100</f>
        <v>1.2867313199999997</v>
      </c>
      <c r="K13" s="31"/>
      <c r="M13" s="32"/>
    </row>
    <row r="14" spans="1:19" x14ac:dyDescent="0.2">
      <c r="A14" s="35" t="s">
        <v>84</v>
      </c>
      <c r="B14" s="36"/>
      <c r="C14" s="36"/>
      <c r="D14" s="36"/>
      <c r="E14" s="36"/>
      <c r="F14" s="36"/>
      <c r="G14" s="36"/>
      <c r="H14" s="36"/>
      <c r="I14" s="36"/>
      <c r="J14" s="36"/>
      <c r="M14" s="32"/>
    </row>
    <row r="15" spans="1:19" x14ac:dyDescent="0.2">
      <c r="A15" s="24" t="s">
        <v>71</v>
      </c>
      <c r="B15" s="24" t="s">
        <v>72</v>
      </c>
      <c r="C15" s="24" t="s">
        <v>72</v>
      </c>
      <c r="D15" s="25" t="s">
        <v>71</v>
      </c>
      <c r="E15" s="25" t="s">
        <v>80</v>
      </c>
      <c r="F15" s="26">
        <v>0</v>
      </c>
      <c r="G15" s="26" t="s">
        <v>74</v>
      </c>
      <c r="H15" s="26">
        <v>0</v>
      </c>
      <c r="I15" s="26">
        <f>1837330.42</f>
        <v>1837330.42</v>
      </c>
      <c r="J15" s="26" t="s">
        <v>82</v>
      </c>
    </row>
    <row r="16" spans="1:19" x14ac:dyDescent="0.2">
      <c r="A16" s="27" t="s">
        <v>71</v>
      </c>
      <c r="B16" s="27" t="s">
        <v>72</v>
      </c>
      <c r="C16" s="27" t="s">
        <v>72</v>
      </c>
      <c r="D16" s="28" t="s">
        <v>71</v>
      </c>
      <c r="E16" s="28" t="s">
        <v>80</v>
      </c>
      <c r="F16" s="29">
        <v>0</v>
      </c>
      <c r="G16" s="29" t="s">
        <v>74</v>
      </c>
      <c r="H16" s="29">
        <v>0</v>
      </c>
      <c r="I16" s="29">
        <f>565183.47</f>
        <v>565183.47</v>
      </c>
      <c r="J16" s="29" t="s">
        <v>82</v>
      </c>
    </row>
    <row r="17" spans="1:13" x14ac:dyDescent="0.2">
      <c r="A17" s="35" t="s">
        <v>85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3" x14ac:dyDescent="0.2">
      <c r="A18" s="24" t="s">
        <v>71</v>
      </c>
      <c r="B18" s="24" t="s">
        <v>72</v>
      </c>
      <c r="C18" s="24" t="s">
        <v>72</v>
      </c>
      <c r="D18" s="25" t="s">
        <v>71</v>
      </c>
      <c r="E18" s="25" t="s">
        <v>80</v>
      </c>
      <c r="F18" s="26">
        <v>0</v>
      </c>
      <c r="G18" s="26" t="s">
        <v>74</v>
      </c>
      <c r="H18" s="26">
        <v>0</v>
      </c>
      <c r="I18" s="26">
        <f>4787098.98</f>
        <v>4787098.9800000004</v>
      </c>
      <c r="J18" s="26" t="s">
        <v>82</v>
      </c>
    </row>
    <row r="19" spans="1:13" x14ac:dyDescent="0.2">
      <c r="A19" s="27" t="s">
        <v>71</v>
      </c>
      <c r="B19" s="27" t="s">
        <v>72</v>
      </c>
      <c r="C19" s="27" t="s">
        <v>72</v>
      </c>
      <c r="D19" s="28" t="s">
        <v>71</v>
      </c>
      <c r="E19" s="28" t="s">
        <v>80</v>
      </c>
      <c r="F19" s="29">
        <v>0</v>
      </c>
      <c r="G19" s="29" t="s">
        <v>74</v>
      </c>
      <c r="H19" s="29">
        <v>0</v>
      </c>
      <c r="I19" s="29">
        <f>1627442.7</f>
        <v>1627442.7</v>
      </c>
      <c r="J19" s="29" t="s">
        <v>82</v>
      </c>
    </row>
    <row r="20" spans="1:13" x14ac:dyDescent="0.2">
      <c r="A20" s="35" t="s">
        <v>86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3" x14ac:dyDescent="0.2">
      <c r="A21" s="24" t="s">
        <v>71</v>
      </c>
      <c r="B21" s="24" t="s">
        <v>72</v>
      </c>
      <c r="C21" s="24" t="s">
        <v>72</v>
      </c>
      <c r="D21" s="25" t="s">
        <v>71</v>
      </c>
      <c r="E21" s="25" t="s">
        <v>80</v>
      </c>
      <c r="F21" s="26">
        <v>0</v>
      </c>
      <c r="G21" s="26" t="s">
        <v>74</v>
      </c>
      <c r="H21" s="26">
        <v>0</v>
      </c>
      <c r="I21" s="26">
        <f>0</f>
        <v>0</v>
      </c>
      <c r="J21" s="26" t="s">
        <v>82</v>
      </c>
    </row>
    <row r="22" spans="1:13" x14ac:dyDescent="0.2">
      <c r="A22" s="27" t="s">
        <v>71</v>
      </c>
      <c r="B22" s="27" t="s">
        <v>72</v>
      </c>
      <c r="C22" s="27" t="s">
        <v>72</v>
      </c>
      <c r="D22" s="28" t="s">
        <v>71</v>
      </c>
      <c r="E22" s="28" t="s">
        <v>80</v>
      </c>
      <c r="F22" s="29">
        <v>0</v>
      </c>
      <c r="G22" s="29" t="s">
        <v>74</v>
      </c>
      <c r="H22" s="29">
        <v>0</v>
      </c>
      <c r="I22" s="29">
        <f>0</f>
        <v>0</v>
      </c>
      <c r="J22" s="29" t="s">
        <v>82</v>
      </c>
    </row>
    <row r="23" spans="1:13" x14ac:dyDescent="0.2">
      <c r="A23" s="30" t="s">
        <v>87</v>
      </c>
      <c r="B23" s="21"/>
      <c r="C23" s="21"/>
      <c r="D23" s="22"/>
      <c r="E23" s="22"/>
      <c r="F23" s="23"/>
      <c r="G23" s="23"/>
      <c r="H23" s="23"/>
      <c r="I23" s="23"/>
      <c r="J23" s="23"/>
    </row>
    <row r="30" spans="1:13" x14ac:dyDescent="0.2">
      <c r="L30" s="32"/>
      <c r="M30" s="32"/>
    </row>
    <row r="31" spans="1:13" x14ac:dyDescent="0.2">
      <c r="L31" s="32"/>
      <c r="M31" s="32"/>
    </row>
    <row r="36" spans="11:11" x14ac:dyDescent="0.2">
      <c r="K36" s="32"/>
    </row>
    <row r="39" spans="11:11" x14ac:dyDescent="0.2">
      <c r="K39" s="32"/>
    </row>
  </sheetData>
  <mergeCells count="13">
    <mergeCell ref="A14:J14"/>
    <mergeCell ref="A17:J17"/>
    <mergeCell ref="A20:J20"/>
    <mergeCell ref="F8:F9"/>
    <mergeCell ref="G8:G9"/>
    <mergeCell ref="H8:H9"/>
    <mergeCell ref="I8:J8"/>
    <mergeCell ref="A11:J11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23622047244094491" bottom="0.23622047244094491" header="0.31496062992125984" footer="0.31496062992125984"/>
  <pageSetup scale="6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2022-04-26T22:30:27Z</cp:lastPrinted>
  <dcterms:created xsi:type="dcterms:W3CDTF">2015-04-08T19:07:52Z</dcterms:created>
  <dcterms:modified xsi:type="dcterms:W3CDTF">2022-04-28T17:27:53Z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